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536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<sst xmlns="http://schemas.openxmlformats.org/spreadsheetml/2006/main" count="389" uniqueCount="283">
  <si>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</si>
  <si>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</si>
  <si>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</si>
  <si>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</si>
  <si>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</si>
  <si>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</si>
  <si>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</si>
  <si>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</si>
  <si>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</si>
  <si>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</si>
  <si>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</si>
  <si>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</si>
  <si>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</si>
  <si>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</si>
  <si>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</si>
  <si>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</si>
  <si>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</si>
  <si>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</si>
  <si>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</si>
  <si>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</si>
  <si>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</si>
  <si>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</si>
  <si>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</si>
  <si>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</si>
  <si>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</si>
  <si>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</si>
  <si>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</si>
  <si>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</si>
  <si>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</si>
  <si>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</si>
  <si>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</si>
  <si>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</si>
  <si>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</si>
  <si>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</si>
  <si>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</si>
  <si>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</si>
  <si>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</si>
  <si>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</si>
  <si>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</si>
  <si>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</si>
  <si>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</si>
  <si>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</si>
  <si>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</si>
  <si>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</si>
  <si>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</si>
  <si>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</si>
  <si>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</si>
  <si>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</si>
  <si>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</si>
  <si>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</si>
  <si>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</si>
  <si>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</si>
  <si>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</si>
  <si>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</si>
  <si>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</si>
  <si>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</si>
  <si>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</si>
  <si>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</si>
  <si>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</si>
  <si>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</si>
  <si>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</si>
  <si>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</si>
  <si>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</si>
  <si>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</si>
  <si>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</si>
  <si>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</si>
  <si>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</si>
  <si>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</si>
  <si>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</si>
  <si>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</si>
  <si>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</si>
  <si>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</si>
  <si>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</si>
  <si>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</si>
  <si>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</si>
  <si>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</si>
  <si>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</si>
  <si>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</si>
  <si>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</si>
  <si>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</si>
  <si>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</si>
  <si>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</si>
  <si>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</si>
  <si>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</si>
  <si>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</si>
  <si>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</si>
  <si>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</si>
  <si>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</si>
  <si>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</si>
  <si>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</si>
  <si>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</si>
  <si>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</si>
  <si>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</si>
  <si>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</si>
  <si>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</si>
  <si>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</si>
  <si>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</si>
  <si>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</si>
  <si>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</si>
  <si>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</si>
  <si>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</si>
  <si>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</si>
  <si>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</si>
  <si>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</si>
  <si>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</si>
  <si>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</si>
  <si>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</si>
  <si>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</si>
  <si>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</si>
  <si>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</si>
  <si>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</si>
  <si>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</si>
  <si>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</si>
  <si>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</si>
  <si>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</si>
  <si>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</si>
  <si>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</si>
  <si>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</si>
  <si>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</si>
  <si>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</si>
  <si>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</si>
  <si>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</si>
  <si>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</si>
  <si>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</si>
  <si>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</si>
  <si>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</si>
  <si>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</si>
  <si>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</si>
  <si>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</si>
  <si>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</si>
  <si>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</si>
  <si>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</si>
  <si>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</si>
  <si>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</si>
  <si>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</si>
  <si>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</si>
  <si>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</si>
  <si>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</si>
  <si>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</si>
  <si>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</si>
  <si>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</si>
  <si>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</si>
  <si>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</si>
  <si>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</si>
  <si>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</si>
  <si>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</si>
  <si>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</si>
  <si>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</si>
  <si>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</si>
  <si>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</si>
  <si>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</si>
  <si>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</si>
  <si>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</si>
  <si>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</si>
  <si>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</si>
  <si>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</si>
  <si>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</si>
  <si>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</si>
  <si>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</si>
  <si>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</si>
  <si>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</si>
  <si>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</si>
  <si>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</si>
  <si>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</si>
  <si>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</si>
  <si>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</si>
  <si>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</si>
  <si>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</si>
  <si>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</si>
  <si>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</si>
  <si>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</si>
  <si>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</si>
  <si>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</si>
  <si>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</si>
  <si>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</si>
  <si>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</si>
  <si>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</si>
  <si>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</si>
  <si>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</si>
  <si>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</si>
  <si>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</si>
  <si>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</si>
  <si>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</si>
  <si>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</si>
  <si>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</si>
  <si>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</si>
  <si>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</si>
  <si>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</si>
  <si>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</si>
  <si>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</si>
  <si>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</si>
  <si>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</si>
  <si>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</si>
  <si>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</si>
  <si>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</si>
  <si>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</si>
  <si>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</si>
  <si>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</si>
  <si>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</si>
  <si>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</si>
  <si>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</si>
  <si>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</si>
  <si>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</si>
  <si>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</si>
  <si>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</si>
  <si>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</si>
  <si>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</si>
  <si>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</si>
  <si>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</si>
  <si>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</si>
  <si>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</si>
  <si>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</si>
  <si>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</si>
  <si>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</si>
  <si>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</si>
  <si>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</si>
  <si>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</si>
  <si>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</si>
  <si>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</si>
  <si>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</si>
  <si>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</si>
  <si>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</si>
  <si>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</si>
  <si>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</si>
  <si>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</si>
  <si>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</si>
  <si>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</si>
  <si>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</si>
  <si>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</si>
  <si>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</si>
  <si>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</si>
  <si>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</si>
  <si>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</si>
  <si>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</si>
  <si>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</si>
  <si>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</si>
  <si>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</si>
  <si>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</si>
  <si>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</si>
  <si>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</si>
  <si>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</si>
  <si>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</si>
  <si>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</si>
  <si>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</si>
  <si>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</si>
  <si>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</si>
  <si>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</si>
  <si>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</si>
  <si>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</si>
  <si>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</si>
  <si>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</si>
  <si>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01a,09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</si>
  <si>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</si>
  <si>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</si>
  <si>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 07</t>
  </si>
  <si>
    <t>01a,03,09</t>
  </si>
  <si>
    <t>01a,09,03</t>
  </si>
  <si>
    <t>01a,07,09</t>
  </si>
  <si>
    <t>džus</t>
  </si>
  <si>
    <t>s drobením</t>
  </si>
  <si>
    <t>ledový salát s ředkvičkou, džus</t>
  </si>
  <si>
    <t>kuřecí řízek, vařené brambory</t>
  </si>
  <si>
    <t>brokolicová s polentou</t>
  </si>
  <si>
    <t>krůtí kostky na kari s kokosovým mlékem</t>
  </si>
  <si>
    <t>hrachová kaše, krůtí prsa sous-vide, okurka</t>
  </si>
  <si>
    <t>chléb krumlov, sirup</t>
  </si>
  <si>
    <t>zeleninová s tarhoňou</t>
  </si>
  <si>
    <t>rajská vločková</t>
  </si>
  <si>
    <t>těstovinové copánky, jablko, sirup</t>
  </si>
  <si>
    <t>vanilkový pribináček, rohlík, bluma, sirup</t>
  </si>
  <si>
    <t>rohlík graham, vaječná pomazánka, rajčata, tropico džus</t>
  </si>
  <si>
    <t>chléb, mozaiková pomazánka, hruška, mošt</t>
  </si>
  <si>
    <t>perník s džemem, hrozny, meloun, čaj</t>
  </si>
  <si>
    <t>01a,09,12</t>
  </si>
  <si>
    <t>01,07,03</t>
  </si>
  <si>
    <t>01a,07,10,03</t>
  </si>
  <si>
    <t>10,09</t>
  </si>
  <si>
    <t>01a,07,12</t>
  </si>
  <si>
    <t>nabídka!H6</t>
  </si>
  <si>
    <t>vranovský bifteček, brambory s jarní cibulkou</t>
  </si>
  <si>
    <t>ovocný kompot, sirup</t>
  </si>
  <si>
    <t>krkonošská česnečka s vejcem</t>
  </si>
  <si>
    <t>pšeničná bageta s máslem obložená (šunka, hermelín, salát, paprika), sirup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</si>
</sst>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14" fontId="38" fillId="0" borderId="0" xfId="0" applyNumberFormat="1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02945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" sqref="B6"/>
    </sheetView>
  </sheetViews>
  <sheetFormatPr defaultColWidth="9.140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15.75" thickTop="1">
      <c r="A2" s="58">
        <v>1</v>
      </c>
      <c r="B2" s="59" t="s">
        <v>272</v>
      </c>
      <c r="C2" s="40"/>
      <c r="D2" s="62">
        <v>1</v>
      </c>
      <c r="E2" s="135" t="s">
        <v>262</v>
      </c>
      <c r="F2" s="60"/>
      <c r="G2" s="61">
        <v>1</v>
      </c>
      <c r="H2" s="133" t="s">
        <v>263</v>
      </c>
      <c r="I2" s="41"/>
      <c r="J2" s="62">
        <v>1</v>
      </c>
      <c r="K2" s="134" t="s">
        <v>268</v>
      </c>
      <c r="L2" s="56"/>
      <c r="M2" s="62">
        <v>1</v>
      </c>
      <c r="N2" s="62"/>
    </row>
    <row r="3" spans="1:14" ht="26.25">
      <c r="A3" s="58">
        <v>2</v>
      </c>
      <c r="B3" s="64" t="s">
        <v>271</v>
      </c>
      <c r="C3" s="40"/>
      <c r="D3" s="62">
        <v>2</v>
      </c>
      <c r="E3" s="135" t="s">
        <v>266</v>
      </c>
      <c r="F3" s="60" t="s">
        <v>56</v>
      </c>
      <c r="G3" s="58">
        <v>2</v>
      </c>
      <c r="H3" s="133" t="s">
        <v>279</v>
      </c>
      <c r="I3" s="41"/>
      <c r="J3" s="62">
        <v>2</v>
      </c>
      <c r="K3" s="132" t="s">
        <v>260</v>
      </c>
      <c r="L3" s="56"/>
      <c r="M3" s="62">
        <v>2</v>
      </c>
      <c r="N3" s="70"/>
    </row>
    <row r="4" spans="1:14" ht="26.25">
      <c r="A4" s="58">
        <v>3</v>
      </c>
      <c r="B4" s="66" t="s">
        <v>282</v>
      </c>
      <c r="C4" s="40"/>
      <c r="D4" s="62">
        <v>3</v>
      </c>
      <c r="E4" s="135" t="s">
        <v>267</v>
      </c>
      <c r="F4" s="60"/>
      <c r="G4" s="58">
        <v>3</v>
      </c>
      <c r="H4" s="133" t="s">
        <v>264</v>
      </c>
      <c r="I4" s="41" t="s">
        <v>24</v>
      </c>
      <c r="J4" s="62">
        <v>3</v>
      </c>
      <c r="K4" s="132" t="s">
        <v>265</v>
      </c>
      <c r="L4" s="56"/>
      <c r="M4" s="62">
        <v>3</v>
      </c>
      <c r="N4" s="67"/>
    </row>
    <row r="5" spans="1:14" ht="26.25">
      <c r="A5" s="58">
        <v>4</v>
      </c>
      <c r="B5" s="59" t="s">
        <v>269</v>
      </c>
      <c r="C5" s="40"/>
      <c r="D5" s="62">
        <v>4</v>
      </c>
      <c r="E5" s="135" t="s">
        <v>281</v>
      </c>
      <c r="F5" s="60"/>
      <c r="G5" s="58">
        <v>4</v>
      </c>
      <c r="H5" s="133" t="s">
        <v>261</v>
      </c>
      <c r="I5" s="41"/>
      <c r="J5" s="62">
        <v>4</v>
      </c>
      <c r="K5" s="132" t="s">
        <v>280</v>
      </c>
      <c r="L5" s="56"/>
      <c r="M5" s="62">
        <v>4</v>
      </c>
      <c r="N5" s="67"/>
    </row>
    <row r="6" spans="1:14" ht="26.25">
      <c r="A6" s="58">
        <v>5</v>
      </c>
      <c r="B6" s="64" t="s">
        <v>270</v>
      </c>
      <c r="C6" s="40"/>
      <c r="D6" s="62">
        <v>5</v>
      </c>
      <c r="E6" s="135" t="s">
        <v>259</v>
      </c>
      <c r="F6" s="60" t="s">
        <v>246</v>
      </c>
      <c r="G6" s="58">
        <v>5</v>
      </c>
      <c r="H6" s="131" t="s">
        <v>83</v>
      </c>
      <c r="I6" s="41"/>
      <c r="J6" s="62">
        <v>5</v>
      </c>
      <c r="K6" s="132" t="s">
        <v>258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6.2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6.2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6.2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6.2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6.2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6.2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6.2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6.2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6.2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6.2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6.2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6.2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6.2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6.2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6.2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6.2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6.2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6.2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6.2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6.2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6.2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6.2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6.2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6.2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6.2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6.2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6.2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6.2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6.2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6.2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6.2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6.2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6.2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6.2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26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4">
      <selection activeCell="E19" sqref="E19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253</v>
      </c>
    </row>
    <row r="2" spans="2:4" ht="24">
      <c r="B2" s="75" t="s">
        <v>9</v>
      </c>
      <c r="C2" s="91">
        <v>44480</v>
      </c>
      <c r="D2" s="118"/>
    </row>
    <row r="3" spans="2:4" ht="24">
      <c r="B3" s="75"/>
      <c r="C3" s="91"/>
      <c r="D3" s="118"/>
    </row>
    <row r="4" spans="1:4" ht="27">
      <c r="A4" s="99" t="s">
        <v>0</v>
      </c>
      <c r="B4" s="145">
        <f>C2</f>
        <v>44480</v>
      </c>
      <c r="C4" s="145"/>
      <c r="D4" s="137" t="s">
        <v>249</v>
      </c>
    </row>
    <row r="5" spans="1:6" ht="21.75" customHeight="1">
      <c r="A5" s="107" t="s">
        <v>6</v>
      </c>
      <c r="B5" s="142" t="str">
        <f>IF(E5&lt;&gt;"",VLOOKUP(E5,nabídka!$A$2:$B$66,2,FALSE),"")</f>
        <v>perník s džemem, hrozny, meloun, čaj</v>
      </c>
      <c r="C5" s="142"/>
      <c r="D5" s="113" t="s">
        <v>254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42" t="str">
        <f>IF(E6&lt;&gt;"",VLOOKUP(E6,nabídka!$D$2:$E$66,2,FALSE),"")</f>
        <v>brokolicová s polentou</v>
      </c>
      <c r="C6" s="142"/>
      <c r="D6" s="114" t="s">
        <v>250</v>
      </c>
      <c r="E6" s="111">
        <v>1</v>
      </c>
      <c r="F6" s="50" t="s">
        <v>5</v>
      </c>
    </row>
    <row r="7" spans="1:6" ht="21.75" customHeight="1">
      <c r="A7" s="141" t="s">
        <v>7</v>
      </c>
      <c r="B7" s="143" t="str">
        <f>IF(E7&lt;&gt;"",VLOOKUP(E7,nabídka!$G$2:$H$66,2,FALSE),"")</f>
        <v>krůtí kostky na kari s kokosovým mlékem</v>
      </c>
      <c r="C7" s="147"/>
      <c r="D7" s="115" t="s">
        <v>250</v>
      </c>
      <c r="E7" s="111">
        <v>1</v>
      </c>
      <c r="F7" s="47" t="s">
        <v>28</v>
      </c>
    </row>
    <row r="8" spans="1:6" ht="21.75" customHeight="1" thickBot="1">
      <c r="A8" s="141"/>
      <c r="B8" s="138" t="str">
        <f>IF(E8&lt;&gt;"",VLOOKUP(E8,nabídka!$J$2:$K$66,2,FALSE),"")</f>
        <v>těstovinové copánky, jablko, sirup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45">
        <f>B4+1</f>
        <v>44481</v>
      </c>
      <c r="C10" s="145"/>
      <c r="D10" s="117"/>
      <c r="E10" s="94"/>
      <c r="F10" s="51"/>
    </row>
    <row r="11" spans="1:6" ht="21.75" customHeight="1">
      <c r="A11" s="107" t="s">
        <v>6</v>
      </c>
      <c r="B11" s="142" t="str">
        <f>IF(E11&lt;&gt;"",VLOOKUP(E11,nabídka!$A$2:$B$66,2,FALSE),"")</f>
        <v>chléb, mozaiková pomazánka, hruška, mošt</v>
      </c>
      <c r="C11" s="142"/>
      <c r="D11" s="113" t="s">
        <v>252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42" t="str">
        <f>IF(E12&lt;&gt;"",VLOOKUP(E12,nabídka!$D$2:$E$66,2,FALSE),"")</f>
        <v>rajská vločková</v>
      </c>
      <c r="C12" s="142"/>
      <c r="D12" s="114" t="s">
        <v>251</v>
      </c>
      <c r="E12" s="111">
        <v>3</v>
      </c>
      <c r="F12" s="50" t="s">
        <v>5</v>
      </c>
    </row>
    <row r="13" spans="1:6" ht="21.75" customHeight="1">
      <c r="A13" s="141" t="s">
        <v>7</v>
      </c>
      <c r="B13" s="143" t="str">
        <f>IF(E13&lt;&gt;"",VLOOKUP(E13,nabídka!$G$2:$H$66,2,FALSE),"")</f>
        <v>vranovský bifteček, brambory s jarní cibulkou</v>
      </c>
      <c r="C13" s="144"/>
      <c r="D13" s="115" t="s">
        <v>252</v>
      </c>
      <c r="E13" s="111">
        <v>2</v>
      </c>
      <c r="F13" s="47" t="s">
        <v>28</v>
      </c>
    </row>
    <row r="14" spans="1:6" ht="21.75" customHeight="1" thickBot="1">
      <c r="A14" s="141"/>
      <c r="B14" s="138" t="str">
        <f>IF(E14&lt;&gt;"",VLOOKUP(E14,nabídka!$J$2:$K$66,2,FALSE),"")</f>
        <v>ledový salát s ředkvičkou, džus</v>
      </c>
      <c r="C14" s="139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6">
        <f>B4+2</f>
        <v>44482</v>
      </c>
      <c r="C16" s="146"/>
      <c r="D16" s="117"/>
      <c r="E16" s="94"/>
      <c r="F16" s="51"/>
    </row>
    <row r="17" spans="1:6" ht="18">
      <c r="A17" s="107" t="s">
        <v>6</v>
      </c>
      <c r="B17" s="142" t="str">
        <f>IF(E17&lt;&gt;"",VLOOKUP(E17,nabídka!$A$2:$B$66,2,FALSE),"")</f>
        <v>pšeničná bageta s máslem obložená (šunka, hermelín, salát, paprika), sirup</v>
      </c>
      <c r="C17" s="142"/>
      <c r="D17" s="113" t="s">
        <v>250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42" t="str">
        <f>IF(E18&lt;&gt;"",VLOOKUP(E18,nabídka!$D$2:$E$66,2,FALSE),"")</f>
        <v>zeleninová s tarhoňou</v>
      </c>
      <c r="C18" s="142"/>
      <c r="D18" s="114" t="s">
        <v>256</v>
      </c>
      <c r="E18" s="111">
        <v>2</v>
      </c>
      <c r="F18" s="50" t="s">
        <v>5</v>
      </c>
    </row>
    <row r="19" spans="1:6" ht="21.75" customHeight="1">
      <c r="A19" s="141" t="s">
        <v>7</v>
      </c>
      <c r="B19" s="143" t="str">
        <f>IF(E19&lt;&gt;"",VLOOKUP(E19,nabídka!$G$2:$H$66,2,FALSE),"")</f>
        <v>hrachová kaše, krůtí prsa sous-vide, okurka</v>
      </c>
      <c r="C19" s="144"/>
      <c r="D19" s="115" t="s">
        <v>250</v>
      </c>
      <c r="E19" s="111">
        <v>3</v>
      </c>
      <c r="F19" s="47" t="s">
        <v>28</v>
      </c>
    </row>
    <row r="20" spans="1:6" ht="21.75" customHeight="1" thickBot="1">
      <c r="A20" s="141"/>
      <c r="B20" s="138" t="str">
        <f>IF(E20&lt;&gt;"",VLOOKUP(E20,nabídka!$J$2:$K$66,2,FALSE),"")</f>
        <v>chléb krumlov, sirup</v>
      </c>
      <c r="C20" s="139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45">
        <f>B4+3</f>
        <v>44483</v>
      </c>
      <c r="C22" s="145"/>
      <c r="D22" s="117"/>
      <c r="E22" s="94"/>
      <c r="F22" s="51"/>
    </row>
    <row r="23" spans="1:6" ht="21.75" customHeight="1">
      <c r="A23" s="107" t="s">
        <v>6</v>
      </c>
      <c r="B23" s="142" t="str">
        <f>IF(E23&lt;&gt;"",VLOOKUP(E23,nabídka!$A$2:$B$66,2,FALSE),"")</f>
        <v>vanilkový pribináček, rohlík, bluma, sirup</v>
      </c>
      <c r="C23" s="142"/>
      <c r="D23" s="113" t="s">
        <v>250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42" t="str">
        <f>IF(E24&lt;&gt;"",VLOOKUP(E24,nabídka!$D$2:$E$66,2,FALSE),"")</f>
        <v>krkonošská česnečka s vejcem</v>
      </c>
      <c r="C24" s="142"/>
      <c r="D24" s="114" t="s">
        <v>273</v>
      </c>
      <c r="E24" s="111">
        <v>4</v>
      </c>
      <c r="F24" s="50" t="s">
        <v>5</v>
      </c>
    </row>
    <row r="25" spans="1:6" ht="21.75" customHeight="1">
      <c r="A25" s="141" t="s">
        <v>7</v>
      </c>
      <c r="B25" s="143" t="str">
        <f>IF(E25&lt;&gt;"",VLOOKUP(E25,nabídka!$G$2:$H$66,2,FALSE),"")</f>
        <v>kuřecí řízek, vařené brambory</v>
      </c>
      <c r="C25" s="144"/>
      <c r="D25" s="115" t="s">
        <v>274</v>
      </c>
      <c r="E25" s="111">
        <v>4</v>
      </c>
      <c r="F25" s="47" t="s">
        <v>28</v>
      </c>
    </row>
    <row r="26" spans="1:6" ht="21.75" customHeight="1" thickBot="1">
      <c r="A26" s="141"/>
      <c r="B26" s="138" t="str">
        <f>IF(E26&lt;&gt;"",VLOOKUP(E26,nabídka!$J$2:$K$66,2,FALSE),"")</f>
        <v>ovocný kompot, sirup</v>
      </c>
      <c r="C26" s="139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45">
        <f>B4+4</f>
        <v>44484</v>
      </c>
      <c r="C28" s="145"/>
      <c r="D28" s="117"/>
      <c r="E28" s="94"/>
      <c r="F28" s="51"/>
    </row>
    <row r="29" spans="1:6" ht="21.75" customHeight="1">
      <c r="A29" s="107" t="s">
        <v>6</v>
      </c>
      <c r="B29" s="142" t="str">
        <f>IF(E29&lt;&gt;"",VLOOKUP(E29,nabídka!$A$2:$B$66,2,FALSE),"")</f>
        <v>rohlík graham, vaječná pomazánka, rajčata, tropico džus</v>
      </c>
      <c r="C29" s="142"/>
      <c r="D29" s="113" t="s">
        <v>252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42" t="str">
        <f>IF(E30&lt;&gt;"",VLOOKUP(E30,nabídka!$D$2:$E$66,2,FALSE),"")</f>
        <v>s drobením</v>
      </c>
      <c r="C30" s="142"/>
      <c r="D30" s="114" t="s">
        <v>255</v>
      </c>
      <c r="E30" s="111">
        <v>5</v>
      </c>
      <c r="F30" s="50" t="s">
        <v>5</v>
      </c>
    </row>
    <row r="31" spans="1:6" ht="21.75" customHeight="1">
      <c r="A31" s="141" t="s">
        <v>7</v>
      </c>
      <c r="B31" s="143" t="str">
        <f>IF(E31&lt;&gt;"",VLOOKUP(E31,nabídka!$G$2:$H$66,2,FALSE),"")</f>
        <v>svíčková na smetaně, houskový knedlík</v>
      </c>
      <c r="C31" s="144"/>
      <c r="D31" s="115" t="s">
        <v>275</v>
      </c>
      <c r="E31" s="111">
        <v>5</v>
      </c>
      <c r="F31" s="47" t="s">
        <v>28</v>
      </c>
    </row>
    <row r="32" spans="1:6" ht="21.75" customHeight="1" thickBot="1">
      <c r="A32" s="141"/>
      <c r="B32" s="138" t="str">
        <f>IF(E32&lt;&gt;"",VLOOKUP(E32,nabídka!$J$2:$K$66,2,FALSE),"")</f>
        <v>džus</v>
      </c>
      <c r="C32" s="139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  <mergeCell ref="A7:A8"/>
    <mergeCell ref="B5:C5"/>
    <mergeCell ref="B6:C6"/>
    <mergeCell ref="B7:C7"/>
    <mergeCell ref="B8:C8"/>
    <mergeCell ref="B17:C17"/>
    <mergeCell ref="B9:C9"/>
    <mergeCell ref="A13:A14"/>
    <mergeCell ref="A19:A20"/>
    <mergeCell ref="B28:C28"/>
    <mergeCell ref="B22:C22"/>
    <mergeCell ref="B16:C16"/>
    <mergeCell ref="B13:C13"/>
    <mergeCell ref="B14:C14"/>
    <mergeCell ref="B23:C23"/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8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44480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brokolicová s polentou</v>
      </c>
    </row>
    <row r="4" spans="1:3" ht="22.5">
      <c r="A4" s="12">
        <f>SVAČINKY!B4</f>
        <v>44480</v>
      </c>
      <c r="B4" s="148" t="str">
        <f>SVAČINKY!A7</f>
        <v>oběd</v>
      </c>
      <c r="C4" s="33" t="str">
        <f>SVAČINKY!B7</f>
        <v>krůtí kostky na kari s kokosovým mlékem</v>
      </c>
    </row>
    <row r="5" spans="2:3" ht="22.5">
      <c r="B5" s="149">
        <f>SVAČINKY!A8</f>
        <v>0</v>
      </c>
      <c r="C5" s="34" t="str">
        <f>SVAČINKY!B8</f>
        <v>těstovinové copánky, jablko, sirup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rajská vločková</v>
      </c>
    </row>
    <row r="10" spans="1:3" ht="22.5">
      <c r="A10" s="12">
        <f>SVAČINKY!B10</f>
        <v>44481</v>
      </c>
      <c r="B10" s="148" t="str">
        <f>SVAČINKY!A13</f>
        <v>oběd</v>
      </c>
      <c r="C10" s="33" t="str">
        <f>SVAČINKY!B13</f>
        <v>vranovský bifteček, brambory s jarní cibulkou</v>
      </c>
    </row>
    <row r="11" spans="2:3" ht="22.5">
      <c r="B11" s="149">
        <f>SVAČINKY!A14</f>
        <v>0</v>
      </c>
      <c r="C11" s="34" t="str">
        <f>SVAČINKY!B14</f>
        <v>ledový salát s ředkvičkou, džus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zeleninová s tarhoňou</v>
      </c>
    </row>
    <row r="16" spans="1:3" ht="22.5">
      <c r="A16" s="12">
        <f>SVAČINKY!B16</f>
        <v>44482</v>
      </c>
      <c r="B16" s="148" t="str">
        <f>SVAČINKY!A19</f>
        <v>oběd</v>
      </c>
      <c r="C16" s="33" t="str">
        <f>SVAČINKY!B19</f>
        <v>hrachová kaše, krůtí prsa sous-vide, okurka</v>
      </c>
    </row>
    <row r="17" spans="2:3" ht="22.5">
      <c r="B17" s="149">
        <f>SVAČINKY!A20</f>
        <v>0</v>
      </c>
      <c r="C17" s="34" t="str">
        <f>SVAČINKY!B20</f>
        <v>chléb krumlov, sirup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krkonošská česnečka s vejcem</v>
      </c>
    </row>
    <row r="22" spans="1:3" ht="22.5">
      <c r="A22" s="12">
        <f>SVAČINKY!B22</f>
        <v>44483</v>
      </c>
      <c r="B22" s="148" t="str">
        <f>SVAČINKY!A25</f>
        <v>oběd</v>
      </c>
      <c r="C22" s="33" t="str">
        <f>SVAČINKY!B25</f>
        <v>kuřecí řízek, vařené brambory</v>
      </c>
    </row>
    <row r="23" spans="2:3" ht="22.5">
      <c r="B23" s="149">
        <f>SVAČINKY!A26</f>
        <v>0</v>
      </c>
      <c r="C23" s="34" t="str">
        <f>SVAČINKY!B26</f>
        <v>ovocný kompot, sirup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s drobením</v>
      </c>
    </row>
    <row r="28" spans="1:3" ht="22.5">
      <c r="A28" s="12">
        <f>SVAČINKY!B28</f>
        <v>44484</v>
      </c>
      <c r="B28" s="148" t="str">
        <f>SVAČINKY!A31</f>
        <v>oběd</v>
      </c>
      <c r="C28" s="33" t="str">
        <f>SVAČINKY!B31</f>
        <v>svíčková na smetaně, houskový knedlík</v>
      </c>
    </row>
    <row r="29" spans="2:3" ht="22.5">
      <c r="B29" s="149">
        <f>SVAČINKY!A32</f>
        <v>0</v>
      </c>
      <c r="C29" s="34" t="str">
        <f>SVAČINKY!B32</f>
        <v>džus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2.5">
      <c r="B1" s="5" t="str">
        <f>SVAČINKY!B2</f>
        <v>od</v>
      </c>
      <c r="C1" s="6">
        <f>SVAČINKY!C2</f>
        <v>44480</v>
      </c>
    </row>
    <row r="2" ht="28.5" customHeight="1">
      <c r="B2" s="8"/>
    </row>
    <row r="3" spans="1:3" ht="17.2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7.25">
      <c r="A4" s="12">
        <f>SVAČINKY!B4</f>
        <v>44480</v>
      </c>
      <c r="B4" s="148" t="s">
        <v>7</v>
      </c>
      <c r="C4" s="2" t="s">
        <v>15</v>
      </c>
    </row>
    <row r="5" spans="2:3" ht="17.25">
      <c r="B5" s="149"/>
      <c r="C5" s="3" t="s">
        <v>14</v>
      </c>
    </row>
    <row r="6" spans="2:3" ht="17.25">
      <c r="B6" s="13"/>
      <c r="C6" s="14"/>
    </row>
    <row r="7" ht="16.5">
      <c r="B7" s="8"/>
    </row>
    <row r="8" spans="2:3" ht="28.5" customHeight="1">
      <c r="B8" s="8"/>
      <c r="C8" s="11"/>
    </row>
    <row r="9" spans="1:3" ht="17.25">
      <c r="A9" s="4" t="str">
        <f>SVAČINKY!A10</f>
        <v>ÚTERÝ</v>
      </c>
      <c r="B9" s="10" t="s">
        <v>5</v>
      </c>
      <c r="C9" s="1" t="str">
        <f>ZŠ!C9</f>
        <v>rajská vločková</v>
      </c>
    </row>
    <row r="10" spans="1:3" ht="17.25">
      <c r="A10" s="12">
        <f>SVAČINKY!B10</f>
        <v>44481</v>
      </c>
      <c r="B10" s="148" t="s">
        <v>7</v>
      </c>
      <c r="C10" s="2" t="s">
        <v>16</v>
      </c>
    </row>
    <row r="11" spans="2:3" ht="17.25">
      <c r="B11" s="149"/>
      <c r="C11" s="3" t="s">
        <v>17</v>
      </c>
    </row>
    <row r="12" spans="2:3" ht="17.2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7.25">
      <c r="A15" s="4" t="str">
        <f>SVAČINKY!A16</f>
        <v>STŘEDA</v>
      </c>
      <c r="B15" s="10" t="s">
        <v>5</v>
      </c>
      <c r="C15" s="1" t="s">
        <v>18</v>
      </c>
    </row>
    <row r="16" spans="1:3" ht="17.25">
      <c r="A16" s="12">
        <f>SVAČINKY!B16</f>
        <v>44482</v>
      </c>
      <c r="B16" s="148" t="s">
        <v>7</v>
      </c>
      <c r="C16" s="2" t="s">
        <v>24</v>
      </c>
    </row>
    <row r="17" spans="2:3" ht="17.25">
      <c r="B17" s="149"/>
      <c r="C17" s="3" t="s">
        <v>19</v>
      </c>
    </row>
    <row r="18" spans="2:3" ht="17.2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7.25">
      <c r="A21" s="4" t="str">
        <f>SVAČINKY!A22</f>
        <v>ČTVRTEK</v>
      </c>
      <c r="B21" s="10" t="s">
        <v>5</v>
      </c>
      <c r="C21" s="1" t="s">
        <v>13</v>
      </c>
    </row>
    <row r="22" spans="1:3" ht="17.25">
      <c r="A22" s="12">
        <f>SVAČINKY!B22</f>
        <v>44483</v>
      </c>
      <c r="B22" s="148" t="s">
        <v>7</v>
      </c>
      <c r="C22" s="2" t="s">
        <v>20</v>
      </c>
    </row>
    <row r="23" spans="2:3" ht="17.25">
      <c r="B23" s="149"/>
      <c r="C23" s="3" t="s">
        <v>11</v>
      </c>
    </row>
    <row r="24" spans="2:3" ht="17.25">
      <c r="B24" s="13"/>
      <c r="C24" s="14"/>
    </row>
    <row r="25" spans="2:3" ht="17.25">
      <c r="B25" s="8"/>
      <c r="C25" s="11"/>
    </row>
    <row r="26" spans="2:3" ht="28.5" customHeight="1">
      <c r="B26" s="8"/>
      <c r="C26" s="11"/>
    </row>
    <row r="27" spans="1:3" ht="17.25">
      <c r="A27" s="4" t="str">
        <f>SVAČINKY!A28</f>
        <v>PÁTEK</v>
      </c>
      <c r="B27" s="10" t="s">
        <v>5</v>
      </c>
      <c r="C27" s="1" t="s">
        <v>21</v>
      </c>
    </row>
    <row r="28" spans="1:3" ht="17.25">
      <c r="A28" s="12">
        <f>SVAČINKY!B28</f>
        <v>44484</v>
      </c>
      <c r="B28" s="148" t="s">
        <v>7</v>
      </c>
      <c r="C28" s="2" t="s">
        <v>22</v>
      </c>
    </row>
    <row r="29" spans="2:3" ht="17.25">
      <c r="B29" s="149"/>
      <c r="C29" s="3" t="s">
        <v>23</v>
      </c>
    </row>
    <row r="30" spans="2:3" ht="17.2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3.5">
      <c r="A36" s="38"/>
      <c r="B36" s="21"/>
    </row>
    <row r="37" spans="1:2" ht="13.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E14" sqref="E14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44480</v>
      </c>
    </row>
    <row r="4" spans="1:4" ht="51.75" customHeight="1">
      <c r="A4" s="79"/>
      <c r="B4" s="124" t="s">
        <v>0</v>
      </c>
      <c r="C4" s="121">
        <f>C3</f>
        <v>44480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brokolicová s polentou</v>
      </c>
      <c r="D5" s="119" t="s">
        <v>250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krůtí kostky na kari s kokosovým mlékem</v>
      </c>
      <c r="D6" s="119" t="s">
        <v>250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těstovinové copánky, jablko, sirup</v>
      </c>
      <c r="D7" s="129" t="s">
        <v>278</v>
      </c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44481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rajská vločková</v>
      </c>
      <c r="D9" s="119" t="s">
        <v>256</v>
      </c>
      <c r="E9" s="93">
        <v>3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vranovský bifteček, brambory s jarní cibulkou</v>
      </c>
      <c r="D10" s="119" t="s">
        <v>250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ledový salát s ředkvičkou, džus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44482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zeleninová s tarhoňou</v>
      </c>
      <c r="D13" s="119" t="s">
        <v>257</v>
      </c>
      <c r="E13" s="93">
        <v>2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hrachová kaše, krůtí prsa sous-vide, okurka</v>
      </c>
      <c r="D14" s="119" t="s">
        <v>250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chléb krumlov, sirup</v>
      </c>
      <c r="D15" s="129"/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44483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krkonošská česnečka s vejcem</v>
      </c>
      <c r="D17" s="119" t="s">
        <v>277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kuřecí řízek, vařené brambory</v>
      </c>
      <c r="D18" s="119" t="s">
        <v>252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ovocný kompot, sirup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44484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s drobením</v>
      </c>
      <c r="D21" s="119" t="s">
        <v>257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svíčková na smetaně, houskový knedlík</v>
      </c>
      <c r="D22" s="119" t="s">
        <v>252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džus</v>
      </c>
      <c r="D23" s="129" t="s">
        <v>276</v>
      </c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4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User</cp:lastModifiedBy>
  <cp:lastPrinted>2021-10-05T09:41:39Z</cp:lastPrinted>
  <dcterms:created xsi:type="dcterms:W3CDTF">2005-09-11T18:12:33Z</dcterms:created>
  <dcterms:modified xsi:type="dcterms:W3CDTF">2021-10-05T10:58:33Z</dcterms:modified>
  <cp:category/>
  <cp:version/>
  <cp:contentType/>
  <cp:contentStatus/>
</cp:coreProperties>
</file>